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proj.zgs.gov.si\Projektna\Projekti v izvajanju\2018-2026_LifeIP\Izdelki in rezultati\A3 Poročanje PUN2000\"/>
    </mc:Choice>
  </mc:AlternateContent>
  <bookViews>
    <workbookView xWindow="0" yWindow="0" windowWidth="38400" windowHeight="17700"/>
  </bookViews>
  <sheets>
    <sheet name="Biomeliorativna dela 2019" sheetId="1" r:id="rId1"/>
    <sheet name="GOZDNI SKLAD 2019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S26" i="1"/>
  <c r="N26" i="1"/>
  <c r="P26" i="1" s="1"/>
  <c r="K26" i="1"/>
  <c r="J26" i="1"/>
  <c r="T26" i="1" s="1"/>
  <c r="I26" i="1"/>
  <c r="H26" i="1"/>
  <c r="E26" i="1"/>
  <c r="D26" i="1"/>
  <c r="C26" i="1"/>
  <c r="U25" i="1"/>
  <c r="T25" i="1"/>
  <c r="S25" i="1"/>
  <c r="R25" i="1"/>
  <c r="P25" i="1"/>
  <c r="K25" i="1"/>
  <c r="F25" i="1"/>
  <c r="T24" i="1"/>
  <c r="S24" i="1"/>
  <c r="R24" i="1"/>
  <c r="U24" i="1" s="1"/>
  <c r="P24" i="1"/>
  <c r="K24" i="1"/>
  <c r="F24" i="1"/>
  <c r="T23" i="1"/>
  <c r="S23" i="1"/>
  <c r="U23" i="1" s="1"/>
  <c r="R23" i="1"/>
  <c r="P23" i="1"/>
  <c r="K23" i="1"/>
  <c r="F23" i="1"/>
  <c r="T22" i="1"/>
  <c r="S22" i="1"/>
  <c r="R22" i="1"/>
  <c r="U22" i="1" s="1"/>
  <c r="P22" i="1"/>
  <c r="K22" i="1"/>
  <c r="F22" i="1"/>
  <c r="U21" i="1"/>
  <c r="T21" i="1"/>
  <c r="S21" i="1"/>
  <c r="R21" i="1"/>
  <c r="P21" i="1"/>
  <c r="K21" i="1"/>
  <c r="F21" i="1"/>
  <c r="T20" i="1"/>
  <c r="S20" i="1"/>
  <c r="R20" i="1"/>
  <c r="U20" i="1" s="1"/>
  <c r="P20" i="1"/>
  <c r="K20" i="1"/>
  <c r="F20" i="1"/>
  <c r="T19" i="1"/>
  <c r="S19" i="1"/>
  <c r="U19" i="1" s="1"/>
  <c r="R19" i="1"/>
  <c r="P19" i="1"/>
  <c r="K19" i="1"/>
  <c r="F19" i="1"/>
  <c r="T18" i="1"/>
  <c r="S18" i="1"/>
  <c r="R18" i="1"/>
  <c r="U18" i="1" s="1"/>
  <c r="P18" i="1"/>
  <c r="K18" i="1"/>
  <c r="F18" i="1"/>
  <c r="U17" i="1"/>
  <c r="T17" i="1"/>
  <c r="S17" i="1"/>
  <c r="R17" i="1"/>
  <c r="P17" i="1"/>
  <c r="K17" i="1"/>
  <c r="F17" i="1"/>
  <c r="T16" i="1"/>
  <c r="S16" i="1"/>
  <c r="R16" i="1"/>
  <c r="U16" i="1" s="1"/>
  <c r="P16" i="1"/>
  <c r="K16" i="1"/>
  <c r="F16" i="1"/>
  <c r="T15" i="1"/>
  <c r="S15" i="1"/>
  <c r="U15" i="1" s="1"/>
  <c r="R15" i="1"/>
  <c r="P15" i="1"/>
  <c r="K15" i="1"/>
  <c r="F15" i="1"/>
  <c r="T14" i="1"/>
  <c r="S14" i="1"/>
  <c r="R14" i="1"/>
  <c r="U14" i="1" s="1"/>
  <c r="P14" i="1"/>
  <c r="K14" i="1"/>
  <c r="F14" i="1"/>
  <c r="U13" i="1"/>
  <c r="T13" i="1"/>
  <c r="S13" i="1"/>
  <c r="R13" i="1"/>
  <c r="P13" i="1"/>
  <c r="K13" i="1"/>
  <c r="F13" i="1"/>
  <c r="T12" i="1"/>
  <c r="S12" i="1"/>
  <c r="R12" i="1"/>
  <c r="U12" i="1" s="1"/>
  <c r="P12" i="1"/>
  <c r="K12" i="1"/>
  <c r="F12" i="1"/>
  <c r="T11" i="1"/>
  <c r="S11" i="1"/>
  <c r="U11" i="1" s="1"/>
  <c r="R11" i="1"/>
  <c r="P11" i="1"/>
  <c r="K11" i="1"/>
  <c r="F11" i="1"/>
  <c r="T10" i="1"/>
  <c r="S10" i="1"/>
  <c r="R10" i="1"/>
  <c r="U10" i="1" s="1"/>
  <c r="P10" i="1"/>
  <c r="K10" i="1"/>
  <c r="F10" i="1"/>
  <c r="U9" i="1"/>
  <c r="T9" i="1"/>
  <c r="S9" i="1"/>
  <c r="R9" i="1"/>
  <c r="P9" i="1"/>
  <c r="K9" i="1"/>
  <c r="F9" i="1"/>
  <c r="T8" i="1"/>
  <c r="S8" i="1"/>
  <c r="R8" i="1"/>
  <c r="U8" i="1" s="1"/>
  <c r="P8" i="1"/>
  <c r="K8" i="1"/>
  <c r="F8" i="1"/>
  <c r="T7" i="1"/>
  <c r="S7" i="1"/>
  <c r="U7" i="1" s="1"/>
  <c r="R7" i="1"/>
  <c r="P7" i="1"/>
  <c r="K7" i="1"/>
  <c r="F7" i="1"/>
  <c r="F26" i="1" s="1"/>
  <c r="T6" i="1"/>
  <c r="S6" i="1"/>
  <c r="R6" i="1"/>
  <c r="R26" i="1" s="1"/>
  <c r="P6" i="1"/>
  <c r="K6" i="1"/>
  <c r="F6" i="1"/>
  <c r="U6" i="1" l="1"/>
  <c r="U26" i="1" s="1"/>
</calcChain>
</file>

<file path=xl/sharedStrings.xml><?xml version="1.0" encoding="utf-8"?>
<sst xmlns="http://schemas.openxmlformats.org/spreadsheetml/2006/main" count="122" uniqueCount="108">
  <si>
    <t>Leto 2019</t>
  </si>
  <si>
    <t>goj_ods</t>
  </si>
  <si>
    <t>Ure</t>
  </si>
  <si>
    <t>Vrednost materiala v €</t>
  </si>
  <si>
    <t>Sofinanciran del iz sredstev RS v €</t>
  </si>
  <si>
    <t>Vložek RS za državne gozdove
 in sofinanciran del v zasebnih in občinskih
 gozdovih v €</t>
  </si>
  <si>
    <t>Državni 
gozdovi</t>
  </si>
  <si>
    <t>Zasebni 
gozdovi</t>
  </si>
  <si>
    <t>Občinski 
gozdovi</t>
  </si>
  <si>
    <t>Skupaj</t>
  </si>
  <si>
    <t>Ostala biomeliorativna dela</t>
  </si>
  <si>
    <t>Vzdrževanje grmišč in obrežij</t>
  </si>
  <si>
    <t>Vzdrž.pašn. in travn. v gozdu</t>
  </si>
  <si>
    <t>Vzdrž.vod.virov in kalov v g.</t>
  </si>
  <si>
    <t>Sajenje sad.plod.drev. in grm.</t>
  </si>
  <si>
    <t>Postavitev  gnezdnic</t>
  </si>
  <si>
    <t>Vzdrževanje gnezdnic</t>
  </si>
  <si>
    <t>Vzdrževanje večjega vod. vira</t>
  </si>
  <si>
    <t>Izdelava vod.virov in kal. v g</t>
  </si>
  <si>
    <t>Vzdrževanje sadik plod. drevja</t>
  </si>
  <si>
    <t>Osnovanje pasišč v gozdu</t>
  </si>
  <si>
    <t>Gnojenje travnikov</t>
  </si>
  <si>
    <t>Spravilo sena z odvozom</t>
  </si>
  <si>
    <t>Vzdrževanje zaraščajočih pasiš</t>
  </si>
  <si>
    <t>Zaščita pred zvermi-ograje</t>
  </si>
  <si>
    <t>Ohranjanje biotopov - sečnja</t>
  </si>
  <si>
    <t>Ohranjanje biotopov - nega</t>
  </si>
  <si>
    <t>Naravni razvoj biotopov</t>
  </si>
  <si>
    <t>Puščanje stoječe biomase</t>
  </si>
  <si>
    <t>Puščanje podrte biomase</t>
  </si>
  <si>
    <t>SKUPAJ</t>
  </si>
  <si>
    <t>Vrednost delovnega dne (91€ na dan):</t>
  </si>
  <si>
    <t>€/uro</t>
  </si>
  <si>
    <t xml:space="preserve">Kot vrednost delovnega dne je upoštevana vrednost, določena v pravilniku o so-financiranju, ko dela ne izvaja lastnik gozda. </t>
  </si>
  <si>
    <t>POSTAVKA</t>
  </si>
  <si>
    <t>547</t>
  </si>
  <si>
    <t>vse zasebni gozd (ni državnih, ni občinskih)</t>
  </si>
  <si>
    <t>Podatki</t>
  </si>
  <si>
    <t>UKREP</t>
  </si>
  <si>
    <t>Ukrep ime</t>
  </si>
  <si>
    <t>Vsota od ZNESEK_ST</t>
  </si>
  <si>
    <t>računi</t>
  </si>
  <si>
    <t>101</t>
  </si>
  <si>
    <t>priprava sestoja</t>
  </si>
  <si>
    <t>203</t>
  </si>
  <si>
    <t>dopolnilna sadnja</t>
  </si>
  <si>
    <t>303</t>
  </si>
  <si>
    <t>sadnja</t>
  </si>
  <si>
    <t>312</t>
  </si>
  <si>
    <t>priprava tal - ujma</t>
  </si>
  <si>
    <t>313</t>
  </si>
  <si>
    <t>sadnja - ujma</t>
  </si>
  <si>
    <t>321</t>
  </si>
  <si>
    <t>spravilo lesa z žičnico - ujma</t>
  </si>
  <si>
    <t>610</t>
  </si>
  <si>
    <t>vzdrževanje grmišč in obrečnih pasov, omejkov, proti vetrnih pasov in gozdnega roba</t>
  </si>
  <si>
    <t>611</t>
  </si>
  <si>
    <t>vzdrževanje pašn. in trav. v gozdu</t>
  </si>
  <si>
    <t>612</t>
  </si>
  <si>
    <t>vzdrževanje vodnih virov in kalov v g.</t>
  </si>
  <si>
    <t>613</t>
  </si>
  <si>
    <t>sajenje sad.plod.drev. in grm.</t>
  </si>
  <si>
    <t>616</t>
  </si>
  <si>
    <t>vzdrževanej večjega vodnega vira</t>
  </si>
  <si>
    <t>617</t>
  </si>
  <si>
    <t>izdelava vodnih virov in kalov v g.</t>
  </si>
  <si>
    <t>620</t>
  </si>
  <si>
    <t>osnovanje pasišč v gozdu</t>
  </si>
  <si>
    <t>622</t>
  </si>
  <si>
    <t>spravilo sena z odvozom</t>
  </si>
  <si>
    <t>651</t>
  </si>
  <si>
    <t>ohranjanje biotopov - sečnja</t>
  </si>
  <si>
    <t>652</t>
  </si>
  <si>
    <t>ohranjanje viotopov - nega</t>
  </si>
  <si>
    <t>653</t>
  </si>
  <si>
    <t>naravni razvoj biotopov</t>
  </si>
  <si>
    <t>670</t>
  </si>
  <si>
    <t>puščanje stoječe biomase</t>
  </si>
  <si>
    <t>710</t>
  </si>
  <si>
    <t>obžetev</t>
  </si>
  <si>
    <t>711</t>
  </si>
  <si>
    <t>nega mladja</t>
  </si>
  <si>
    <t>712</t>
  </si>
  <si>
    <t>nega gošče</t>
  </si>
  <si>
    <t>713</t>
  </si>
  <si>
    <t>nega letvenjaka</t>
  </si>
  <si>
    <t>714</t>
  </si>
  <si>
    <t>nega drogovnjaka</t>
  </si>
  <si>
    <t>831</t>
  </si>
  <si>
    <t>premaz vršičkov</t>
  </si>
  <si>
    <t>832</t>
  </si>
  <si>
    <t>izdelava kolov</t>
  </si>
  <si>
    <t>833</t>
  </si>
  <si>
    <t>zaščita s količenjem</t>
  </si>
  <si>
    <t>834</t>
  </si>
  <si>
    <t>zaščita s tulci, mrežo</t>
  </si>
  <si>
    <t>836</t>
  </si>
  <si>
    <t>zaščita mladja z ograjo (novogradnja)</t>
  </si>
  <si>
    <t>837</t>
  </si>
  <si>
    <t>vzdrževanje zaščitnih ograj</t>
  </si>
  <si>
    <t>891</t>
  </si>
  <si>
    <t>obeleževanje sadik</t>
  </si>
  <si>
    <t>894</t>
  </si>
  <si>
    <t>odstranjevanje tulcev, zaščitnih mrež</t>
  </si>
  <si>
    <t>895</t>
  </si>
  <si>
    <t>odtranjevanje ograj za zaščito mladja</t>
  </si>
  <si>
    <t>Skupna vsota</t>
  </si>
  <si>
    <t>GOZDNI SKLAD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</si>
</sst>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0" borderId="1" xfId="0" applyNumberFormat="1" applyBorder="1"/>
    <xf numFmtId="0" fontId="0" fillId="0" borderId="2" xfId="0" applyBorder="1"/>
    <xf numFmtId="3" fontId="0" fillId="0" borderId="1" xfId="0" applyNumberFormat="1" applyBorder="1"/>
    <xf numFmtId="3" fontId="0" fillId="2" borderId="1" xfId="0" applyNumberFormat="1" applyFill="1" applyBorder="1"/>
    <xf numFmtId="0" fontId="0" fillId="0" borderId="1" xfId="0" applyNumberFormat="1" applyBorder="1"/>
    <xf numFmtId="4" fontId="0" fillId="0" borderId="3" xfId="0" applyNumberFormat="1" applyFont="1" applyFill="1" applyBorder="1" applyAlignment="1"/>
    <xf numFmtId="0" fontId="0" fillId="0" borderId="4" xfId="0" applyBorder="1"/>
    <xf numFmtId="3" fontId="0" fillId="0" borderId="1" xfId="0" applyNumberFormat="1" applyFill="1" applyBorder="1"/>
    <xf numFmtId="3" fontId="3" fillId="2" borderId="1" xfId="0" applyNumberFormat="1" applyFont="1" applyFill="1" applyBorder="1"/>
    <xf numFmtId="3" fontId="2" fillId="2" borderId="1" xfId="0" applyNumberFormat="1" applyFont="1" applyFill="1" applyBorder="1"/>
    <xf numFmtId="3" fontId="0" fillId="0" borderId="0" xfId="0" applyNumberFormat="1"/>
    <xf numFmtId="0" fontId="3" fillId="0" borderId="0" xfId="0" applyFont="1" applyFill="1"/>
    <xf numFmtId="0" fontId="4" fillId="0" borderId="0" xfId="0" applyFont="1" applyFill="1"/>
    <xf numFmtId="0" fontId="0" fillId="0" borderId="0" xfId="0" applyFill="1"/>
    <xf numFmtId="0" fontId="1" fillId="0" borderId="1" xfId="0" applyFont="1" applyBorder="1"/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/>
    <xf numFmtId="4" fontId="1" fillId="2" borderId="1" xfId="0" applyNumberFormat="1" applyFont="1" applyFill="1" applyBorder="1"/>
    <xf numFmtId="0" fontId="1" fillId="2" borderId="0" xfId="0" applyFont="1" applyFill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29"/>
  <sheetViews>
    <sheetView tabSelected="1" workbookViewId="0">
      <selection activeCell="D40" sqref="D40"/>
    </sheetView>
  </sheetViews>
  <sheetFormatPr defaultRowHeight="15" x14ac:dyDescent="0.25"/>
  <cols>
    <col min="2" max="2" width="48.5703125" customWidth="1"/>
    <col min="18" max="18" width="10.140625" bestFit="1" customWidth="1"/>
    <col min="19" max="19" width="11.28515625" customWidth="1"/>
    <col min="20" max="20" width="8.28515625" bestFit="1" customWidth="1"/>
    <col min="21" max="21" width="10.140625" bestFit="1" customWidth="1"/>
    <col min="258" max="258" width="48.5703125" customWidth="1"/>
    <col min="274" max="274" width="10.140625" bestFit="1" customWidth="1"/>
    <col min="275" max="275" width="11.28515625" customWidth="1"/>
    <col min="276" max="276" width="8.28515625" bestFit="1" customWidth="1"/>
    <col min="277" max="277" width="10.140625" bestFit="1" customWidth="1"/>
    <col min="514" max="514" width="48.5703125" customWidth="1"/>
    <col min="530" max="530" width="10.140625" bestFit="1" customWidth="1"/>
    <col min="531" max="531" width="11.28515625" customWidth="1"/>
    <col min="532" max="532" width="8.28515625" bestFit="1" customWidth="1"/>
    <col min="533" max="533" width="10.140625" bestFit="1" customWidth="1"/>
    <col min="770" max="770" width="48.5703125" customWidth="1"/>
    <col min="786" max="786" width="10.140625" bestFit="1" customWidth="1"/>
    <col min="787" max="787" width="11.28515625" customWidth="1"/>
    <col min="788" max="788" width="8.28515625" bestFit="1" customWidth="1"/>
    <col min="789" max="789" width="10.140625" bestFit="1" customWidth="1"/>
    <col min="1026" max="1026" width="48.5703125" customWidth="1"/>
    <col min="1042" max="1042" width="10.140625" bestFit="1" customWidth="1"/>
    <col min="1043" max="1043" width="11.28515625" customWidth="1"/>
    <col min="1044" max="1044" width="8.28515625" bestFit="1" customWidth="1"/>
    <col min="1045" max="1045" width="10.140625" bestFit="1" customWidth="1"/>
    <col min="1282" max="1282" width="48.5703125" customWidth="1"/>
    <col min="1298" max="1298" width="10.140625" bestFit="1" customWidth="1"/>
    <col min="1299" max="1299" width="11.28515625" customWidth="1"/>
    <col min="1300" max="1300" width="8.28515625" bestFit="1" customWidth="1"/>
    <col min="1301" max="1301" width="10.140625" bestFit="1" customWidth="1"/>
    <col min="1538" max="1538" width="48.5703125" customWidth="1"/>
    <col min="1554" max="1554" width="10.140625" bestFit="1" customWidth="1"/>
    <col min="1555" max="1555" width="11.28515625" customWidth="1"/>
    <col min="1556" max="1556" width="8.28515625" bestFit="1" customWidth="1"/>
    <col min="1557" max="1557" width="10.140625" bestFit="1" customWidth="1"/>
    <col min="1794" max="1794" width="48.5703125" customWidth="1"/>
    <col min="1810" max="1810" width="10.140625" bestFit="1" customWidth="1"/>
    <col min="1811" max="1811" width="11.28515625" customWidth="1"/>
    <col min="1812" max="1812" width="8.28515625" bestFit="1" customWidth="1"/>
    <col min="1813" max="1813" width="10.140625" bestFit="1" customWidth="1"/>
    <col min="2050" max="2050" width="48.5703125" customWidth="1"/>
    <col min="2066" max="2066" width="10.140625" bestFit="1" customWidth="1"/>
    <col min="2067" max="2067" width="11.28515625" customWidth="1"/>
    <col min="2068" max="2068" width="8.28515625" bestFit="1" customWidth="1"/>
    <col min="2069" max="2069" width="10.140625" bestFit="1" customWidth="1"/>
    <col min="2306" max="2306" width="48.5703125" customWidth="1"/>
    <col min="2322" max="2322" width="10.140625" bestFit="1" customWidth="1"/>
    <col min="2323" max="2323" width="11.28515625" customWidth="1"/>
    <col min="2324" max="2324" width="8.28515625" bestFit="1" customWidth="1"/>
    <col min="2325" max="2325" width="10.140625" bestFit="1" customWidth="1"/>
    <col min="2562" max="2562" width="48.5703125" customWidth="1"/>
    <col min="2578" max="2578" width="10.140625" bestFit="1" customWidth="1"/>
    <col min="2579" max="2579" width="11.28515625" customWidth="1"/>
    <col min="2580" max="2580" width="8.28515625" bestFit="1" customWidth="1"/>
    <col min="2581" max="2581" width="10.140625" bestFit="1" customWidth="1"/>
    <col min="2818" max="2818" width="48.5703125" customWidth="1"/>
    <col min="2834" max="2834" width="10.140625" bestFit="1" customWidth="1"/>
    <col min="2835" max="2835" width="11.28515625" customWidth="1"/>
    <col min="2836" max="2836" width="8.28515625" bestFit="1" customWidth="1"/>
    <col min="2837" max="2837" width="10.140625" bestFit="1" customWidth="1"/>
    <col min="3074" max="3074" width="48.5703125" customWidth="1"/>
    <col min="3090" max="3090" width="10.140625" bestFit="1" customWidth="1"/>
    <col min="3091" max="3091" width="11.28515625" customWidth="1"/>
    <col min="3092" max="3092" width="8.28515625" bestFit="1" customWidth="1"/>
    <col min="3093" max="3093" width="10.140625" bestFit="1" customWidth="1"/>
    <col min="3330" max="3330" width="48.5703125" customWidth="1"/>
    <col min="3346" max="3346" width="10.140625" bestFit="1" customWidth="1"/>
    <col min="3347" max="3347" width="11.28515625" customWidth="1"/>
    <col min="3348" max="3348" width="8.28515625" bestFit="1" customWidth="1"/>
    <col min="3349" max="3349" width="10.140625" bestFit="1" customWidth="1"/>
    <col min="3586" max="3586" width="48.5703125" customWidth="1"/>
    <col min="3602" max="3602" width="10.140625" bestFit="1" customWidth="1"/>
    <col min="3603" max="3603" width="11.28515625" customWidth="1"/>
    <col min="3604" max="3604" width="8.28515625" bestFit="1" customWidth="1"/>
    <col min="3605" max="3605" width="10.140625" bestFit="1" customWidth="1"/>
    <col min="3842" max="3842" width="48.5703125" customWidth="1"/>
    <col min="3858" max="3858" width="10.140625" bestFit="1" customWidth="1"/>
    <col min="3859" max="3859" width="11.28515625" customWidth="1"/>
    <col min="3860" max="3860" width="8.28515625" bestFit="1" customWidth="1"/>
    <col min="3861" max="3861" width="10.140625" bestFit="1" customWidth="1"/>
    <col min="4098" max="4098" width="48.5703125" customWidth="1"/>
    <col min="4114" max="4114" width="10.140625" bestFit="1" customWidth="1"/>
    <col min="4115" max="4115" width="11.28515625" customWidth="1"/>
    <col min="4116" max="4116" width="8.28515625" bestFit="1" customWidth="1"/>
    <col min="4117" max="4117" width="10.140625" bestFit="1" customWidth="1"/>
    <col min="4354" max="4354" width="48.5703125" customWidth="1"/>
    <col min="4370" max="4370" width="10.140625" bestFit="1" customWidth="1"/>
    <col min="4371" max="4371" width="11.28515625" customWidth="1"/>
    <col min="4372" max="4372" width="8.28515625" bestFit="1" customWidth="1"/>
    <col min="4373" max="4373" width="10.140625" bestFit="1" customWidth="1"/>
    <col min="4610" max="4610" width="48.5703125" customWidth="1"/>
    <col min="4626" max="4626" width="10.140625" bestFit="1" customWidth="1"/>
    <col min="4627" max="4627" width="11.28515625" customWidth="1"/>
    <col min="4628" max="4628" width="8.28515625" bestFit="1" customWidth="1"/>
    <col min="4629" max="4629" width="10.140625" bestFit="1" customWidth="1"/>
    <col min="4866" max="4866" width="48.5703125" customWidth="1"/>
    <col min="4882" max="4882" width="10.140625" bestFit="1" customWidth="1"/>
    <col min="4883" max="4883" width="11.28515625" customWidth="1"/>
    <col min="4884" max="4884" width="8.28515625" bestFit="1" customWidth="1"/>
    <col min="4885" max="4885" width="10.140625" bestFit="1" customWidth="1"/>
    <col min="5122" max="5122" width="48.5703125" customWidth="1"/>
    <col min="5138" max="5138" width="10.140625" bestFit="1" customWidth="1"/>
    <col min="5139" max="5139" width="11.28515625" customWidth="1"/>
    <col min="5140" max="5140" width="8.28515625" bestFit="1" customWidth="1"/>
    <col min="5141" max="5141" width="10.140625" bestFit="1" customWidth="1"/>
    <col min="5378" max="5378" width="48.5703125" customWidth="1"/>
    <col min="5394" max="5394" width="10.140625" bestFit="1" customWidth="1"/>
    <col min="5395" max="5395" width="11.28515625" customWidth="1"/>
    <col min="5396" max="5396" width="8.28515625" bestFit="1" customWidth="1"/>
    <col min="5397" max="5397" width="10.140625" bestFit="1" customWidth="1"/>
    <col min="5634" max="5634" width="48.5703125" customWidth="1"/>
    <col min="5650" max="5650" width="10.140625" bestFit="1" customWidth="1"/>
    <col min="5651" max="5651" width="11.28515625" customWidth="1"/>
    <col min="5652" max="5652" width="8.28515625" bestFit="1" customWidth="1"/>
    <col min="5653" max="5653" width="10.140625" bestFit="1" customWidth="1"/>
    <col min="5890" max="5890" width="48.5703125" customWidth="1"/>
    <col min="5906" max="5906" width="10.140625" bestFit="1" customWidth="1"/>
    <col min="5907" max="5907" width="11.28515625" customWidth="1"/>
    <col min="5908" max="5908" width="8.28515625" bestFit="1" customWidth="1"/>
    <col min="5909" max="5909" width="10.140625" bestFit="1" customWidth="1"/>
    <col min="6146" max="6146" width="48.5703125" customWidth="1"/>
    <col min="6162" max="6162" width="10.140625" bestFit="1" customWidth="1"/>
    <col min="6163" max="6163" width="11.28515625" customWidth="1"/>
    <col min="6164" max="6164" width="8.28515625" bestFit="1" customWidth="1"/>
    <col min="6165" max="6165" width="10.140625" bestFit="1" customWidth="1"/>
    <col min="6402" max="6402" width="48.5703125" customWidth="1"/>
    <col min="6418" max="6418" width="10.140625" bestFit="1" customWidth="1"/>
    <col min="6419" max="6419" width="11.28515625" customWidth="1"/>
    <col min="6420" max="6420" width="8.28515625" bestFit="1" customWidth="1"/>
    <col min="6421" max="6421" width="10.140625" bestFit="1" customWidth="1"/>
    <col min="6658" max="6658" width="48.5703125" customWidth="1"/>
    <col min="6674" max="6674" width="10.140625" bestFit="1" customWidth="1"/>
    <col min="6675" max="6675" width="11.28515625" customWidth="1"/>
    <col min="6676" max="6676" width="8.28515625" bestFit="1" customWidth="1"/>
    <col min="6677" max="6677" width="10.140625" bestFit="1" customWidth="1"/>
    <col min="6914" max="6914" width="48.5703125" customWidth="1"/>
    <col min="6930" max="6930" width="10.140625" bestFit="1" customWidth="1"/>
    <col min="6931" max="6931" width="11.28515625" customWidth="1"/>
    <col min="6932" max="6932" width="8.28515625" bestFit="1" customWidth="1"/>
    <col min="6933" max="6933" width="10.140625" bestFit="1" customWidth="1"/>
    <col min="7170" max="7170" width="48.5703125" customWidth="1"/>
    <col min="7186" max="7186" width="10.140625" bestFit="1" customWidth="1"/>
    <col min="7187" max="7187" width="11.28515625" customWidth="1"/>
    <col min="7188" max="7188" width="8.28515625" bestFit="1" customWidth="1"/>
    <col min="7189" max="7189" width="10.140625" bestFit="1" customWidth="1"/>
    <col min="7426" max="7426" width="48.5703125" customWidth="1"/>
    <col min="7442" max="7442" width="10.140625" bestFit="1" customWidth="1"/>
    <col min="7443" max="7443" width="11.28515625" customWidth="1"/>
    <col min="7444" max="7444" width="8.28515625" bestFit="1" customWidth="1"/>
    <col min="7445" max="7445" width="10.140625" bestFit="1" customWidth="1"/>
    <col min="7682" max="7682" width="48.5703125" customWidth="1"/>
    <col min="7698" max="7698" width="10.140625" bestFit="1" customWidth="1"/>
    <col min="7699" max="7699" width="11.28515625" customWidth="1"/>
    <col min="7700" max="7700" width="8.28515625" bestFit="1" customWidth="1"/>
    <col min="7701" max="7701" width="10.140625" bestFit="1" customWidth="1"/>
    <col min="7938" max="7938" width="48.5703125" customWidth="1"/>
    <col min="7954" max="7954" width="10.140625" bestFit="1" customWidth="1"/>
    <col min="7955" max="7955" width="11.28515625" customWidth="1"/>
    <col min="7956" max="7956" width="8.28515625" bestFit="1" customWidth="1"/>
    <col min="7957" max="7957" width="10.140625" bestFit="1" customWidth="1"/>
    <col min="8194" max="8194" width="48.5703125" customWidth="1"/>
    <col min="8210" max="8210" width="10.140625" bestFit="1" customWidth="1"/>
    <col min="8211" max="8211" width="11.28515625" customWidth="1"/>
    <col min="8212" max="8212" width="8.28515625" bestFit="1" customWidth="1"/>
    <col min="8213" max="8213" width="10.140625" bestFit="1" customWidth="1"/>
    <col min="8450" max="8450" width="48.5703125" customWidth="1"/>
    <col min="8466" max="8466" width="10.140625" bestFit="1" customWidth="1"/>
    <col min="8467" max="8467" width="11.28515625" customWidth="1"/>
    <col min="8468" max="8468" width="8.28515625" bestFit="1" customWidth="1"/>
    <col min="8469" max="8469" width="10.140625" bestFit="1" customWidth="1"/>
    <col min="8706" max="8706" width="48.5703125" customWidth="1"/>
    <col min="8722" max="8722" width="10.140625" bestFit="1" customWidth="1"/>
    <col min="8723" max="8723" width="11.28515625" customWidth="1"/>
    <col min="8724" max="8724" width="8.28515625" bestFit="1" customWidth="1"/>
    <col min="8725" max="8725" width="10.140625" bestFit="1" customWidth="1"/>
    <col min="8962" max="8962" width="48.5703125" customWidth="1"/>
    <col min="8978" max="8978" width="10.140625" bestFit="1" customWidth="1"/>
    <col min="8979" max="8979" width="11.28515625" customWidth="1"/>
    <col min="8980" max="8980" width="8.28515625" bestFit="1" customWidth="1"/>
    <col min="8981" max="8981" width="10.140625" bestFit="1" customWidth="1"/>
    <col min="9218" max="9218" width="48.5703125" customWidth="1"/>
    <col min="9234" max="9234" width="10.140625" bestFit="1" customWidth="1"/>
    <col min="9235" max="9235" width="11.28515625" customWidth="1"/>
    <col min="9236" max="9236" width="8.28515625" bestFit="1" customWidth="1"/>
    <col min="9237" max="9237" width="10.140625" bestFit="1" customWidth="1"/>
    <col min="9474" max="9474" width="48.5703125" customWidth="1"/>
    <col min="9490" max="9490" width="10.140625" bestFit="1" customWidth="1"/>
    <col min="9491" max="9491" width="11.28515625" customWidth="1"/>
    <col min="9492" max="9492" width="8.28515625" bestFit="1" customWidth="1"/>
    <col min="9493" max="9493" width="10.140625" bestFit="1" customWidth="1"/>
    <col min="9730" max="9730" width="48.5703125" customWidth="1"/>
    <col min="9746" max="9746" width="10.140625" bestFit="1" customWidth="1"/>
    <col min="9747" max="9747" width="11.28515625" customWidth="1"/>
    <col min="9748" max="9748" width="8.28515625" bestFit="1" customWidth="1"/>
    <col min="9749" max="9749" width="10.140625" bestFit="1" customWidth="1"/>
    <col min="9986" max="9986" width="48.5703125" customWidth="1"/>
    <col min="10002" max="10002" width="10.140625" bestFit="1" customWidth="1"/>
    <col min="10003" max="10003" width="11.28515625" customWidth="1"/>
    <col min="10004" max="10004" width="8.28515625" bestFit="1" customWidth="1"/>
    <col min="10005" max="10005" width="10.140625" bestFit="1" customWidth="1"/>
    <col min="10242" max="10242" width="48.5703125" customWidth="1"/>
    <col min="10258" max="10258" width="10.140625" bestFit="1" customWidth="1"/>
    <col min="10259" max="10259" width="11.28515625" customWidth="1"/>
    <col min="10260" max="10260" width="8.28515625" bestFit="1" customWidth="1"/>
    <col min="10261" max="10261" width="10.140625" bestFit="1" customWidth="1"/>
    <col min="10498" max="10498" width="48.5703125" customWidth="1"/>
    <col min="10514" max="10514" width="10.140625" bestFit="1" customWidth="1"/>
    <col min="10515" max="10515" width="11.28515625" customWidth="1"/>
    <col min="10516" max="10516" width="8.28515625" bestFit="1" customWidth="1"/>
    <col min="10517" max="10517" width="10.140625" bestFit="1" customWidth="1"/>
    <col min="10754" max="10754" width="48.5703125" customWidth="1"/>
    <col min="10770" max="10770" width="10.140625" bestFit="1" customWidth="1"/>
    <col min="10771" max="10771" width="11.28515625" customWidth="1"/>
    <col min="10772" max="10772" width="8.28515625" bestFit="1" customWidth="1"/>
    <col min="10773" max="10773" width="10.140625" bestFit="1" customWidth="1"/>
    <col min="11010" max="11010" width="48.5703125" customWidth="1"/>
    <col min="11026" max="11026" width="10.140625" bestFit="1" customWidth="1"/>
    <col min="11027" max="11027" width="11.28515625" customWidth="1"/>
    <col min="11028" max="11028" width="8.28515625" bestFit="1" customWidth="1"/>
    <col min="11029" max="11029" width="10.140625" bestFit="1" customWidth="1"/>
    <col min="11266" max="11266" width="48.5703125" customWidth="1"/>
    <col min="11282" max="11282" width="10.140625" bestFit="1" customWidth="1"/>
    <col min="11283" max="11283" width="11.28515625" customWidth="1"/>
    <col min="11284" max="11284" width="8.28515625" bestFit="1" customWidth="1"/>
    <col min="11285" max="11285" width="10.140625" bestFit="1" customWidth="1"/>
    <col min="11522" max="11522" width="48.5703125" customWidth="1"/>
    <col min="11538" max="11538" width="10.140625" bestFit="1" customWidth="1"/>
    <col min="11539" max="11539" width="11.28515625" customWidth="1"/>
    <col min="11540" max="11540" width="8.28515625" bestFit="1" customWidth="1"/>
    <col min="11541" max="11541" width="10.140625" bestFit="1" customWidth="1"/>
    <col min="11778" max="11778" width="48.5703125" customWidth="1"/>
    <col min="11794" max="11794" width="10.140625" bestFit="1" customWidth="1"/>
    <col min="11795" max="11795" width="11.28515625" customWidth="1"/>
    <col min="11796" max="11796" width="8.28515625" bestFit="1" customWidth="1"/>
    <col min="11797" max="11797" width="10.140625" bestFit="1" customWidth="1"/>
    <col min="12034" max="12034" width="48.5703125" customWidth="1"/>
    <col min="12050" max="12050" width="10.140625" bestFit="1" customWidth="1"/>
    <col min="12051" max="12051" width="11.28515625" customWidth="1"/>
    <col min="12052" max="12052" width="8.28515625" bestFit="1" customWidth="1"/>
    <col min="12053" max="12053" width="10.140625" bestFit="1" customWidth="1"/>
    <col min="12290" max="12290" width="48.5703125" customWidth="1"/>
    <col min="12306" max="12306" width="10.140625" bestFit="1" customWidth="1"/>
    <col min="12307" max="12307" width="11.28515625" customWidth="1"/>
    <col min="12308" max="12308" width="8.28515625" bestFit="1" customWidth="1"/>
    <col min="12309" max="12309" width="10.140625" bestFit="1" customWidth="1"/>
    <col min="12546" max="12546" width="48.5703125" customWidth="1"/>
    <col min="12562" max="12562" width="10.140625" bestFit="1" customWidth="1"/>
    <col min="12563" max="12563" width="11.28515625" customWidth="1"/>
    <col min="12564" max="12564" width="8.28515625" bestFit="1" customWidth="1"/>
    <col min="12565" max="12565" width="10.140625" bestFit="1" customWidth="1"/>
    <col min="12802" max="12802" width="48.5703125" customWidth="1"/>
    <col min="12818" max="12818" width="10.140625" bestFit="1" customWidth="1"/>
    <col min="12819" max="12819" width="11.28515625" customWidth="1"/>
    <col min="12820" max="12820" width="8.28515625" bestFit="1" customWidth="1"/>
    <col min="12821" max="12821" width="10.140625" bestFit="1" customWidth="1"/>
    <col min="13058" max="13058" width="48.5703125" customWidth="1"/>
    <col min="13074" max="13074" width="10.140625" bestFit="1" customWidth="1"/>
    <col min="13075" max="13075" width="11.28515625" customWidth="1"/>
    <col min="13076" max="13076" width="8.28515625" bestFit="1" customWidth="1"/>
    <col min="13077" max="13077" width="10.140625" bestFit="1" customWidth="1"/>
    <col min="13314" max="13314" width="48.5703125" customWidth="1"/>
    <col min="13330" max="13330" width="10.140625" bestFit="1" customWidth="1"/>
    <col min="13331" max="13331" width="11.28515625" customWidth="1"/>
    <col min="13332" max="13332" width="8.28515625" bestFit="1" customWidth="1"/>
    <col min="13333" max="13333" width="10.140625" bestFit="1" customWidth="1"/>
    <col min="13570" max="13570" width="48.5703125" customWidth="1"/>
    <col min="13586" max="13586" width="10.140625" bestFit="1" customWidth="1"/>
    <col min="13587" max="13587" width="11.28515625" customWidth="1"/>
    <col min="13588" max="13588" width="8.28515625" bestFit="1" customWidth="1"/>
    <col min="13589" max="13589" width="10.140625" bestFit="1" customWidth="1"/>
    <col min="13826" max="13826" width="48.5703125" customWidth="1"/>
    <col min="13842" max="13842" width="10.140625" bestFit="1" customWidth="1"/>
    <col min="13843" max="13843" width="11.28515625" customWidth="1"/>
    <col min="13844" max="13844" width="8.28515625" bestFit="1" customWidth="1"/>
    <col min="13845" max="13845" width="10.140625" bestFit="1" customWidth="1"/>
    <col min="14082" max="14082" width="48.5703125" customWidth="1"/>
    <col min="14098" max="14098" width="10.140625" bestFit="1" customWidth="1"/>
    <col min="14099" max="14099" width="11.28515625" customWidth="1"/>
    <col min="14100" max="14100" width="8.28515625" bestFit="1" customWidth="1"/>
    <col min="14101" max="14101" width="10.140625" bestFit="1" customWidth="1"/>
    <col min="14338" max="14338" width="48.5703125" customWidth="1"/>
    <col min="14354" max="14354" width="10.140625" bestFit="1" customWidth="1"/>
    <col min="14355" max="14355" width="11.28515625" customWidth="1"/>
    <col min="14356" max="14356" width="8.28515625" bestFit="1" customWidth="1"/>
    <col min="14357" max="14357" width="10.140625" bestFit="1" customWidth="1"/>
    <col min="14594" max="14594" width="48.5703125" customWidth="1"/>
    <col min="14610" max="14610" width="10.140625" bestFit="1" customWidth="1"/>
    <col min="14611" max="14611" width="11.28515625" customWidth="1"/>
    <col min="14612" max="14612" width="8.28515625" bestFit="1" customWidth="1"/>
    <col min="14613" max="14613" width="10.140625" bestFit="1" customWidth="1"/>
    <col min="14850" max="14850" width="48.5703125" customWidth="1"/>
    <col min="14866" max="14866" width="10.140625" bestFit="1" customWidth="1"/>
    <col min="14867" max="14867" width="11.28515625" customWidth="1"/>
    <col min="14868" max="14868" width="8.28515625" bestFit="1" customWidth="1"/>
    <col min="14869" max="14869" width="10.140625" bestFit="1" customWidth="1"/>
    <col min="15106" max="15106" width="48.5703125" customWidth="1"/>
    <col min="15122" max="15122" width="10.140625" bestFit="1" customWidth="1"/>
    <col min="15123" max="15123" width="11.28515625" customWidth="1"/>
    <col min="15124" max="15124" width="8.28515625" bestFit="1" customWidth="1"/>
    <col min="15125" max="15125" width="10.140625" bestFit="1" customWidth="1"/>
    <col min="15362" max="15362" width="48.5703125" customWidth="1"/>
    <col min="15378" max="15378" width="10.140625" bestFit="1" customWidth="1"/>
    <col min="15379" max="15379" width="11.28515625" customWidth="1"/>
    <col min="15380" max="15380" width="8.28515625" bestFit="1" customWidth="1"/>
    <col min="15381" max="15381" width="10.140625" bestFit="1" customWidth="1"/>
    <col min="15618" max="15618" width="48.5703125" customWidth="1"/>
    <col min="15634" max="15634" width="10.140625" bestFit="1" customWidth="1"/>
    <col min="15635" max="15635" width="11.28515625" customWidth="1"/>
    <col min="15636" max="15636" width="8.28515625" bestFit="1" customWidth="1"/>
    <col min="15637" max="15637" width="10.140625" bestFit="1" customWidth="1"/>
    <col min="15874" max="15874" width="48.5703125" customWidth="1"/>
    <col min="15890" max="15890" width="10.140625" bestFit="1" customWidth="1"/>
    <col min="15891" max="15891" width="11.28515625" customWidth="1"/>
    <col min="15892" max="15892" width="8.28515625" bestFit="1" customWidth="1"/>
    <col min="15893" max="15893" width="10.140625" bestFit="1" customWidth="1"/>
    <col min="16130" max="16130" width="48.5703125" customWidth="1"/>
    <col min="16146" max="16146" width="10.140625" bestFit="1" customWidth="1"/>
    <col min="16147" max="16147" width="11.28515625" customWidth="1"/>
    <col min="16148" max="16148" width="8.28515625" bestFit="1" customWidth="1"/>
    <col min="16149" max="16149" width="10.140625" bestFit="1" customWidth="1"/>
  </cols>
  <sheetData>
    <row r="3" spans="1:21" x14ac:dyDescent="0.25">
      <c r="A3" s="1" t="s">
        <v>0</v>
      </c>
      <c r="C3" s="2" t="s">
        <v>1</v>
      </c>
      <c r="H3" s="2" t="s">
        <v>1</v>
      </c>
    </row>
    <row r="4" spans="1:21" x14ac:dyDescent="0.25">
      <c r="C4" s="3" t="s">
        <v>2</v>
      </c>
      <c r="D4" s="3"/>
      <c r="E4" s="3"/>
      <c r="F4" s="3"/>
      <c r="G4" s="4"/>
      <c r="H4" s="3" t="s">
        <v>3</v>
      </c>
      <c r="I4" s="3"/>
      <c r="J4" s="3"/>
      <c r="K4" s="3"/>
      <c r="L4" s="4"/>
      <c r="M4" s="3" t="s">
        <v>4</v>
      </c>
      <c r="N4" s="3"/>
      <c r="O4" s="3"/>
      <c r="P4" s="3"/>
      <c r="Q4" s="4"/>
      <c r="R4" s="5" t="s">
        <v>5</v>
      </c>
      <c r="S4" s="5"/>
      <c r="T4" s="5"/>
      <c r="U4" s="5"/>
    </row>
    <row r="5" spans="1:21" ht="45" x14ac:dyDescent="0.25">
      <c r="A5" s="6"/>
      <c r="B5" s="7" t="s">
        <v>2</v>
      </c>
      <c r="C5" s="8" t="s">
        <v>6</v>
      </c>
      <c r="D5" s="8" t="s">
        <v>7</v>
      </c>
      <c r="E5" s="8" t="s">
        <v>8</v>
      </c>
      <c r="F5" s="9" t="s">
        <v>9</v>
      </c>
      <c r="H5" s="8" t="s">
        <v>6</v>
      </c>
      <c r="I5" s="8" t="s">
        <v>7</v>
      </c>
      <c r="J5" s="8" t="s">
        <v>8</v>
      </c>
      <c r="K5" s="9" t="s">
        <v>9</v>
      </c>
      <c r="M5" s="8" t="s">
        <v>6</v>
      </c>
      <c r="N5" s="8" t="s">
        <v>7</v>
      </c>
      <c r="O5" s="8" t="s">
        <v>8</v>
      </c>
      <c r="P5" s="9" t="s">
        <v>9</v>
      </c>
      <c r="R5" s="8" t="s">
        <v>6</v>
      </c>
      <c r="S5" s="8" t="s">
        <v>7</v>
      </c>
      <c r="T5" s="8" t="s">
        <v>8</v>
      </c>
      <c r="U5" s="10" t="s">
        <v>9</v>
      </c>
    </row>
    <row r="6" spans="1:21" x14ac:dyDescent="0.25">
      <c r="A6" s="11">
        <v>604</v>
      </c>
      <c r="B6" s="12" t="s">
        <v>10</v>
      </c>
      <c r="C6" s="13">
        <v>25</v>
      </c>
      <c r="D6" s="13"/>
      <c r="E6" s="13"/>
      <c r="F6" s="13">
        <f>SUM(C6:E6)</f>
        <v>25</v>
      </c>
      <c r="H6" s="13"/>
      <c r="I6" s="13"/>
      <c r="J6" s="13"/>
      <c r="K6" s="13">
        <f>H6+I6+J6</f>
        <v>0</v>
      </c>
      <c r="M6" s="13"/>
      <c r="N6" s="13"/>
      <c r="O6" s="13"/>
      <c r="P6" s="13">
        <f>M6+N6+O6</f>
        <v>0</v>
      </c>
      <c r="R6" s="13">
        <f>C6*$C$28+H6</f>
        <v>284.375</v>
      </c>
      <c r="S6" s="13">
        <f>I6+N6</f>
        <v>0</v>
      </c>
      <c r="T6" s="13">
        <f>J6+O6</f>
        <v>0</v>
      </c>
      <c r="U6" s="14">
        <f>SUM(R6:T6)</f>
        <v>284.375</v>
      </c>
    </row>
    <row r="7" spans="1:21" x14ac:dyDescent="0.25">
      <c r="A7" s="11">
        <v>610</v>
      </c>
      <c r="B7" s="12" t="s">
        <v>11</v>
      </c>
      <c r="C7" s="13">
        <v>511</v>
      </c>
      <c r="D7" s="13">
        <v>1630</v>
      </c>
      <c r="E7" s="13">
        <v>62</v>
      </c>
      <c r="F7" s="13">
        <f t="shared" ref="F7:F25" si="0">SUM(C7:E7)</f>
        <v>2203</v>
      </c>
      <c r="H7" s="15"/>
      <c r="I7" s="15"/>
      <c r="J7" s="13"/>
      <c r="K7" s="13">
        <f t="shared" ref="K7:K26" si="1">H7+I7+J7</f>
        <v>0</v>
      </c>
      <c r="M7" s="13"/>
      <c r="N7" s="13">
        <v>14019.119999999997</v>
      </c>
      <c r="O7" s="13"/>
      <c r="P7" s="13">
        <f t="shared" ref="P7:P26" si="2">M7+N7+O7</f>
        <v>14019.119999999997</v>
      </c>
      <c r="R7" s="13">
        <f t="shared" ref="R7:R25" si="3">C7*$C$28+H7</f>
        <v>5812.625</v>
      </c>
      <c r="S7" s="13">
        <f t="shared" ref="S7:T22" si="4">I7+N7</f>
        <v>14019.119999999997</v>
      </c>
      <c r="T7" s="13">
        <f>J7+O7</f>
        <v>0</v>
      </c>
      <c r="U7" s="14">
        <f t="shared" ref="U7:U25" si="5">SUM(R7:T7)</f>
        <v>19831.744999999995</v>
      </c>
    </row>
    <row r="8" spans="1:21" x14ac:dyDescent="0.25">
      <c r="A8" s="11">
        <v>611</v>
      </c>
      <c r="B8" s="12" t="s">
        <v>12</v>
      </c>
      <c r="C8" s="13">
        <v>1611</v>
      </c>
      <c r="D8" s="13">
        <v>4210</v>
      </c>
      <c r="E8" s="13">
        <v>48</v>
      </c>
      <c r="F8" s="13">
        <f t="shared" si="0"/>
        <v>5869</v>
      </c>
      <c r="H8" s="11"/>
      <c r="I8" s="11"/>
      <c r="J8" s="13"/>
      <c r="K8" s="13">
        <f t="shared" si="1"/>
        <v>0</v>
      </c>
      <c r="M8" s="13"/>
      <c r="N8" s="13">
        <v>22019.960000000006</v>
      </c>
      <c r="O8" s="13"/>
      <c r="P8" s="13">
        <f t="shared" si="2"/>
        <v>22019.960000000006</v>
      </c>
      <c r="R8" s="13">
        <f t="shared" si="3"/>
        <v>18325.125</v>
      </c>
      <c r="S8" s="13">
        <f t="shared" si="4"/>
        <v>22019.960000000006</v>
      </c>
      <c r="T8" s="13">
        <f t="shared" si="4"/>
        <v>0</v>
      </c>
      <c r="U8" s="14">
        <f t="shared" si="5"/>
        <v>40345.085000000006</v>
      </c>
    </row>
    <row r="9" spans="1:21" x14ac:dyDescent="0.25">
      <c r="A9" s="11">
        <v>612</v>
      </c>
      <c r="B9" s="12" t="s">
        <v>13</v>
      </c>
      <c r="C9" s="13">
        <v>724</v>
      </c>
      <c r="D9" s="13">
        <v>394</v>
      </c>
      <c r="E9" s="13"/>
      <c r="F9" s="13">
        <f t="shared" si="0"/>
        <v>1118</v>
      </c>
      <c r="H9" s="11"/>
      <c r="I9" s="11"/>
      <c r="J9" s="13"/>
      <c r="K9" s="13">
        <f t="shared" si="1"/>
        <v>0</v>
      </c>
      <c r="M9" s="13"/>
      <c r="N9" s="13">
        <v>3240.8999999999951</v>
      </c>
      <c r="O9" s="13"/>
      <c r="P9" s="13">
        <f t="shared" si="2"/>
        <v>3240.8999999999951</v>
      </c>
      <c r="R9" s="13">
        <f t="shared" si="3"/>
        <v>8235.5</v>
      </c>
      <c r="S9" s="13">
        <f t="shared" si="4"/>
        <v>3240.8999999999951</v>
      </c>
      <c r="T9" s="13">
        <f t="shared" si="4"/>
        <v>0</v>
      </c>
      <c r="U9" s="14">
        <f t="shared" si="5"/>
        <v>11476.399999999994</v>
      </c>
    </row>
    <row r="10" spans="1:21" x14ac:dyDescent="0.25">
      <c r="A10" s="11">
        <v>613</v>
      </c>
      <c r="B10" s="12" t="s">
        <v>14</v>
      </c>
      <c r="C10" s="13"/>
      <c r="D10" s="13">
        <v>608</v>
      </c>
      <c r="E10" s="13">
        <v>8</v>
      </c>
      <c r="F10" s="13">
        <f t="shared" si="0"/>
        <v>616</v>
      </c>
      <c r="H10" s="13"/>
      <c r="I10" s="16">
        <v>5965.06</v>
      </c>
      <c r="J10" s="13"/>
      <c r="K10" s="13">
        <f t="shared" si="1"/>
        <v>5965.06</v>
      </c>
      <c r="M10" s="13"/>
      <c r="N10" s="13">
        <v>2056.96</v>
      </c>
      <c r="O10" s="13"/>
      <c r="P10" s="13">
        <f t="shared" si="2"/>
        <v>2056.96</v>
      </c>
      <c r="R10" s="13">
        <f t="shared" si="3"/>
        <v>0</v>
      </c>
      <c r="S10" s="13">
        <f t="shared" si="4"/>
        <v>8022.02</v>
      </c>
      <c r="T10" s="13">
        <f t="shared" si="4"/>
        <v>0</v>
      </c>
      <c r="U10" s="14">
        <f t="shared" si="5"/>
        <v>8022.02</v>
      </c>
    </row>
    <row r="11" spans="1:21" x14ac:dyDescent="0.25">
      <c r="A11" s="11">
        <v>614</v>
      </c>
      <c r="B11" s="17" t="s">
        <v>15</v>
      </c>
      <c r="C11" s="13">
        <v>5</v>
      </c>
      <c r="D11" s="13">
        <v>10</v>
      </c>
      <c r="E11" s="13"/>
      <c r="F11" s="13">
        <f t="shared" si="0"/>
        <v>15</v>
      </c>
      <c r="H11" s="11"/>
      <c r="I11" s="11"/>
      <c r="J11" s="13"/>
      <c r="K11" s="13">
        <f t="shared" si="1"/>
        <v>0</v>
      </c>
      <c r="M11" s="13"/>
      <c r="N11" s="13">
        <v>87.76</v>
      </c>
      <c r="O11" s="13"/>
      <c r="P11" s="13">
        <f t="shared" si="2"/>
        <v>87.76</v>
      </c>
      <c r="R11" s="13">
        <f t="shared" si="3"/>
        <v>56.875</v>
      </c>
      <c r="S11" s="13">
        <f t="shared" si="4"/>
        <v>87.76</v>
      </c>
      <c r="T11" s="13">
        <f t="shared" si="4"/>
        <v>0</v>
      </c>
      <c r="U11" s="14">
        <f t="shared" si="5"/>
        <v>144.63499999999999</v>
      </c>
    </row>
    <row r="12" spans="1:21" x14ac:dyDescent="0.25">
      <c r="A12" s="11">
        <v>615</v>
      </c>
      <c r="B12" s="12" t="s">
        <v>16</v>
      </c>
      <c r="C12" s="13">
        <v>63</v>
      </c>
      <c r="D12" s="13">
        <v>33</v>
      </c>
      <c r="E12" s="13"/>
      <c r="F12" s="13">
        <f t="shared" si="0"/>
        <v>96</v>
      </c>
      <c r="H12" s="15"/>
      <c r="I12" s="15"/>
      <c r="J12" s="13"/>
      <c r="K12" s="13">
        <f t="shared" si="1"/>
        <v>0</v>
      </c>
      <c r="M12" s="13"/>
      <c r="N12" s="13">
        <v>210.61</v>
      </c>
      <c r="O12" s="13"/>
      <c r="P12" s="13">
        <f t="shared" si="2"/>
        <v>210.61</v>
      </c>
      <c r="R12" s="13">
        <f t="shared" si="3"/>
        <v>716.625</v>
      </c>
      <c r="S12" s="13">
        <f t="shared" si="4"/>
        <v>210.61</v>
      </c>
      <c r="T12" s="13">
        <f t="shared" si="4"/>
        <v>0</v>
      </c>
      <c r="U12" s="14">
        <f t="shared" si="5"/>
        <v>927.23500000000001</v>
      </c>
    </row>
    <row r="13" spans="1:21" x14ac:dyDescent="0.25">
      <c r="A13" s="11">
        <v>616</v>
      </c>
      <c r="B13" s="12" t="s">
        <v>17</v>
      </c>
      <c r="C13" s="13">
        <v>440</v>
      </c>
      <c r="D13" s="13">
        <v>480</v>
      </c>
      <c r="E13" s="13">
        <v>40</v>
      </c>
      <c r="F13" s="13">
        <f t="shared" si="0"/>
        <v>960</v>
      </c>
      <c r="H13" s="11"/>
      <c r="I13" s="11"/>
      <c r="J13" s="13"/>
      <c r="K13" s="13">
        <f t="shared" si="1"/>
        <v>0</v>
      </c>
      <c r="M13" s="13"/>
      <c r="N13" s="13">
        <v>3841.5</v>
      </c>
      <c r="O13" s="13"/>
      <c r="P13" s="13">
        <f t="shared" si="2"/>
        <v>3841.5</v>
      </c>
      <c r="R13" s="13">
        <f t="shared" si="3"/>
        <v>5005</v>
      </c>
      <c r="S13" s="13">
        <f t="shared" si="4"/>
        <v>3841.5</v>
      </c>
      <c r="T13" s="13">
        <f t="shared" si="4"/>
        <v>0</v>
      </c>
      <c r="U13" s="14">
        <f t="shared" si="5"/>
        <v>8846.5</v>
      </c>
    </row>
    <row r="14" spans="1:21" x14ac:dyDescent="0.25">
      <c r="A14" s="11">
        <v>617</v>
      </c>
      <c r="B14" s="12" t="s">
        <v>18</v>
      </c>
      <c r="C14" s="13"/>
      <c r="D14" s="13">
        <v>24</v>
      </c>
      <c r="E14" s="13"/>
      <c r="F14" s="13">
        <f t="shared" si="0"/>
        <v>24</v>
      </c>
      <c r="H14" s="11"/>
      <c r="I14" s="11"/>
      <c r="J14" s="13"/>
      <c r="K14" s="13">
        <f t="shared" si="1"/>
        <v>0</v>
      </c>
      <c r="M14" s="13"/>
      <c r="N14" s="13">
        <v>204.75</v>
      </c>
      <c r="O14" s="13"/>
      <c r="P14" s="13">
        <f t="shared" si="2"/>
        <v>204.75</v>
      </c>
      <c r="R14" s="13">
        <f t="shared" si="3"/>
        <v>0</v>
      </c>
      <c r="S14" s="13">
        <f t="shared" si="4"/>
        <v>204.75</v>
      </c>
      <c r="T14" s="13">
        <f t="shared" si="4"/>
        <v>0</v>
      </c>
      <c r="U14" s="14">
        <f t="shared" si="5"/>
        <v>204.75</v>
      </c>
    </row>
    <row r="15" spans="1:21" x14ac:dyDescent="0.25">
      <c r="A15" s="11">
        <v>618</v>
      </c>
      <c r="B15" s="12" t="s">
        <v>19</v>
      </c>
      <c r="C15" s="13"/>
      <c r="D15" s="13">
        <v>27</v>
      </c>
      <c r="E15" s="13"/>
      <c r="F15" s="13">
        <f t="shared" si="0"/>
        <v>27</v>
      </c>
      <c r="H15" s="13"/>
      <c r="I15" s="13"/>
      <c r="J15" s="13"/>
      <c r="K15" s="13">
        <f t="shared" si="1"/>
        <v>0</v>
      </c>
      <c r="M15" s="13"/>
      <c r="N15" s="13">
        <v>166.73000000000002</v>
      </c>
      <c r="O15" s="13"/>
      <c r="P15" s="13">
        <f t="shared" si="2"/>
        <v>166.73000000000002</v>
      </c>
      <c r="R15" s="13">
        <f t="shared" si="3"/>
        <v>0</v>
      </c>
      <c r="S15" s="13">
        <f t="shared" si="4"/>
        <v>166.73000000000002</v>
      </c>
      <c r="T15" s="13">
        <f t="shared" si="4"/>
        <v>0</v>
      </c>
      <c r="U15" s="14">
        <f t="shared" si="5"/>
        <v>166.73000000000002</v>
      </c>
    </row>
    <row r="16" spans="1:21" x14ac:dyDescent="0.25">
      <c r="A16" s="11">
        <v>620</v>
      </c>
      <c r="B16" s="12" t="s">
        <v>20</v>
      </c>
      <c r="C16" s="13">
        <v>50</v>
      </c>
      <c r="D16" s="13">
        <v>16</v>
      </c>
      <c r="E16" s="13"/>
      <c r="F16" s="13">
        <f t="shared" si="0"/>
        <v>66</v>
      </c>
      <c r="H16" s="11"/>
      <c r="I16" s="11"/>
      <c r="J16" s="13"/>
      <c r="K16" s="13">
        <f t="shared" si="1"/>
        <v>0</v>
      </c>
      <c r="M16" s="13"/>
      <c r="N16" s="13">
        <v>148.19999999999999</v>
      </c>
      <c r="O16" s="13"/>
      <c r="P16" s="13">
        <f t="shared" si="2"/>
        <v>148.19999999999999</v>
      </c>
      <c r="R16" s="13">
        <f t="shared" si="3"/>
        <v>568.75</v>
      </c>
      <c r="S16" s="13">
        <f t="shared" si="4"/>
        <v>148.19999999999999</v>
      </c>
      <c r="T16" s="13">
        <f t="shared" si="4"/>
        <v>0</v>
      </c>
      <c r="U16" s="14">
        <f t="shared" si="5"/>
        <v>716.95</v>
      </c>
    </row>
    <row r="17" spans="1:21" x14ac:dyDescent="0.25">
      <c r="A17" s="11">
        <v>621</v>
      </c>
      <c r="B17" s="12" t="s">
        <v>21</v>
      </c>
      <c r="C17" s="13"/>
      <c r="D17" s="13">
        <v>8</v>
      </c>
      <c r="E17" s="13"/>
      <c r="F17" s="13">
        <f t="shared" si="0"/>
        <v>8</v>
      </c>
      <c r="H17" s="11"/>
      <c r="I17" s="11"/>
      <c r="J17" s="13"/>
      <c r="K17" s="13">
        <f t="shared" si="1"/>
        <v>0</v>
      </c>
      <c r="M17" s="13"/>
      <c r="N17" s="13">
        <v>39</v>
      </c>
      <c r="O17" s="13"/>
      <c r="P17" s="13">
        <f t="shared" si="2"/>
        <v>39</v>
      </c>
      <c r="R17" s="13">
        <f t="shared" si="3"/>
        <v>0</v>
      </c>
      <c r="S17" s="13">
        <f t="shared" si="4"/>
        <v>39</v>
      </c>
      <c r="T17" s="13">
        <f t="shared" si="4"/>
        <v>0</v>
      </c>
      <c r="U17" s="14">
        <f t="shared" si="5"/>
        <v>39</v>
      </c>
    </row>
    <row r="18" spans="1:21" x14ac:dyDescent="0.25">
      <c r="A18" s="11">
        <v>622</v>
      </c>
      <c r="B18" s="12" t="s">
        <v>22</v>
      </c>
      <c r="C18" s="13">
        <v>2402</v>
      </c>
      <c r="D18" s="13">
        <v>1434</v>
      </c>
      <c r="E18" s="13"/>
      <c r="F18" s="13">
        <f t="shared" si="0"/>
        <v>3836</v>
      </c>
      <c r="H18" s="11"/>
      <c r="I18" s="11"/>
      <c r="J18" s="13"/>
      <c r="K18" s="13">
        <f t="shared" si="1"/>
        <v>0</v>
      </c>
      <c r="M18" s="13"/>
      <c r="N18" s="13">
        <v>10227.509999999997</v>
      </c>
      <c r="O18" s="13"/>
      <c r="P18" s="13">
        <f t="shared" si="2"/>
        <v>10227.509999999997</v>
      </c>
      <c r="R18" s="13">
        <f t="shared" si="3"/>
        <v>27322.75</v>
      </c>
      <c r="S18" s="13">
        <f t="shared" si="4"/>
        <v>10227.509999999997</v>
      </c>
      <c r="T18" s="13">
        <f t="shared" si="4"/>
        <v>0</v>
      </c>
      <c r="U18" s="14">
        <f t="shared" si="5"/>
        <v>37550.259999999995</v>
      </c>
    </row>
    <row r="19" spans="1:21" x14ac:dyDescent="0.25">
      <c r="A19" s="11">
        <v>623</v>
      </c>
      <c r="B19" s="12" t="s">
        <v>23</v>
      </c>
      <c r="C19" s="13"/>
      <c r="D19" s="13"/>
      <c r="E19" s="13"/>
      <c r="F19" s="13">
        <f t="shared" si="0"/>
        <v>0</v>
      </c>
      <c r="H19" s="11"/>
      <c r="I19" s="11"/>
      <c r="J19" s="13"/>
      <c r="K19" s="13">
        <f t="shared" si="1"/>
        <v>0</v>
      </c>
      <c r="M19" s="13"/>
      <c r="N19" s="13"/>
      <c r="O19" s="13"/>
      <c r="P19" s="13">
        <f t="shared" si="2"/>
        <v>0</v>
      </c>
      <c r="R19" s="13">
        <f t="shared" si="3"/>
        <v>0</v>
      </c>
      <c r="S19" s="13">
        <f t="shared" si="4"/>
        <v>0</v>
      </c>
      <c r="T19" s="13">
        <f t="shared" si="4"/>
        <v>0</v>
      </c>
      <c r="U19" s="14">
        <f t="shared" si="5"/>
        <v>0</v>
      </c>
    </row>
    <row r="20" spans="1:21" x14ac:dyDescent="0.25">
      <c r="A20" s="11">
        <v>630</v>
      </c>
      <c r="B20" s="12" t="s">
        <v>24</v>
      </c>
      <c r="C20" s="13"/>
      <c r="D20" s="13"/>
      <c r="E20" s="13"/>
      <c r="F20" s="13">
        <f t="shared" si="0"/>
        <v>0</v>
      </c>
      <c r="H20" s="11"/>
      <c r="I20" s="11"/>
      <c r="J20" s="13"/>
      <c r="K20" s="13">
        <f t="shared" si="1"/>
        <v>0</v>
      </c>
      <c r="M20" s="13"/>
      <c r="N20" s="13"/>
      <c r="O20" s="13"/>
      <c r="P20" s="13">
        <f t="shared" si="2"/>
        <v>0</v>
      </c>
      <c r="R20" s="13">
        <f t="shared" si="3"/>
        <v>0</v>
      </c>
      <c r="S20" s="13">
        <f>I20+N20</f>
        <v>0</v>
      </c>
      <c r="T20" s="13">
        <f t="shared" si="4"/>
        <v>0</v>
      </c>
      <c r="U20" s="14">
        <f t="shared" si="5"/>
        <v>0</v>
      </c>
    </row>
    <row r="21" spans="1:21" x14ac:dyDescent="0.25">
      <c r="A21" s="11">
        <v>651</v>
      </c>
      <c r="B21" s="12" t="s">
        <v>25</v>
      </c>
      <c r="C21" s="13">
        <v>24</v>
      </c>
      <c r="D21" s="13">
        <v>500</v>
      </c>
      <c r="E21" s="13"/>
      <c r="F21" s="13">
        <f t="shared" si="0"/>
        <v>524</v>
      </c>
      <c r="H21" s="11"/>
      <c r="I21" s="11"/>
      <c r="J21" s="13"/>
      <c r="K21" s="13">
        <f t="shared" si="1"/>
        <v>0</v>
      </c>
      <c r="M21" s="13"/>
      <c r="N21" s="13">
        <v>8759.76</v>
      </c>
      <c r="O21" s="13"/>
      <c r="P21" s="13">
        <f t="shared" si="2"/>
        <v>8759.76</v>
      </c>
      <c r="R21" s="13">
        <f t="shared" si="3"/>
        <v>273</v>
      </c>
      <c r="S21" s="13">
        <f t="shared" ref="S21:T26" si="6">I21+N21</f>
        <v>8759.76</v>
      </c>
      <c r="T21" s="13">
        <f t="shared" si="4"/>
        <v>0</v>
      </c>
      <c r="U21" s="14">
        <f t="shared" si="5"/>
        <v>9032.76</v>
      </c>
    </row>
    <row r="22" spans="1:21" x14ac:dyDescent="0.25">
      <c r="A22" s="11">
        <v>652</v>
      </c>
      <c r="B22" s="12" t="s">
        <v>26</v>
      </c>
      <c r="C22" s="13">
        <v>214</v>
      </c>
      <c r="D22" s="13">
        <v>301</v>
      </c>
      <c r="E22" s="13"/>
      <c r="F22" s="13">
        <f t="shared" si="0"/>
        <v>515</v>
      </c>
      <c r="H22" s="11"/>
      <c r="I22" s="11"/>
      <c r="J22" s="13"/>
      <c r="K22" s="13">
        <f t="shared" si="1"/>
        <v>0</v>
      </c>
      <c r="M22" s="13"/>
      <c r="N22" s="13">
        <v>2715.3799999999997</v>
      </c>
      <c r="O22" s="13"/>
      <c r="P22" s="13">
        <f t="shared" si="2"/>
        <v>2715.3799999999997</v>
      </c>
      <c r="R22" s="13">
        <f t="shared" si="3"/>
        <v>2434.25</v>
      </c>
      <c r="S22" s="13">
        <f t="shared" si="6"/>
        <v>2715.3799999999997</v>
      </c>
      <c r="T22" s="13">
        <f t="shared" si="4"/>
        <v>0</v>
      </c>
      <c r="U22" s="14">
        <f t="shared" si="5"/>
        <v>5149.6299999999992</v>
      </c>
    </row>
    <row r="23" spans="1:21" x14ac:dyDescent="0.25">
      <c r="A23" s="11">
        <v>653</v>
      </c>
      <c r="B23" s="12" t="s">
        <v>27</v>
      </c>
      <c r="C23" s="13"/>
      <c r="D23" s="13">
        <v>0</v>
      </c>
      <c r="E23" s="13"/>
      <c r="F23" s="13">
        <f t="shared" si="0"/>
        <v>0</v>
      </c>
      <c r="H23" s="11"/>
      <c r="I23" s="11"/>
      <c r="J23" s="13"/>
      <c r="K23" s="13">
        <f t="shared" si="1"/>
        <v>0</v>
      </c>
      <c r="M23" s="13"/>
      <c r="N23" s="13">
        <v>425105.8</v>
      </c>
      <c r="O23" s="13"/>
      <c r="P23" s="13">
        <f t="shared" si="2"/>
        <v>425105.8</v>
      </c>
      <c r="R23" s="13">
        <f t="shared" si="3"/>
        <v>0</v>
      </c>
      <c r="S23" s="13">
        <f t="shared" si="6"/>
        <v>425105.8</v>
      </c>
      <c r="T23" s="13">
        <f t="shared" si="6"/>
        <v>0</v>
      </c>
      <c r="U23" s="14">
        <f t="shared" si="5"/>
        <v>425105.8</v>
      </c>
    </row>
    <row r="24" spans="1:21" x14ac:dyDescent="0.25">
      <c r="A24" s="11">
        <v>670</v>
      </c>
      <c r="B24" s="12" t="s">
        <v>28</v>
      </c>
      <c r="C24" s="13"/>
      <c r="D24" s="13">
        <v>0</v>
      </c>
      <c r="E24" s="13"/>
      <c r="F24" s="13">
        <f t="shared" si="0"/>
        <v>0</v>
      </c>
      <c r="H24" s="11"/>
      <c r="I24" s="11"/>
      <c r="J24" s="13"/>
      <c r="K24" s="13">
        <f t="shared" si="1"/>
        <v>0</v>
      </c>
      <c r="M24" s="13"/>
      <c r="N24" s="13">
        <v>45069.649999999965</v>
      </c>
      <c r="O24" s="13"/>
      <c r="P24" s="13">
        <f t="shared" si="2"/>
        <v>45069.649999999965</v>
      </c>
      <c r="R24" s="13">
        <f t="shared" si="3"/>
        <v>0</v>
      </c>
      <c r="S24" s="13">
        <f t="shared" si="6"/>
        <v>45069.649999999965</v>
      </c>
      <c r="T24" s="13">
        <f t="shared" si="6"/>
        <v>0</v>
      </c>
      <c r="U24" s="14">
        <f t="shared" si="5"/>
        <v>45069.649999999965</v>
      </c>
    </row>
    <row r="25" spans="1:21" x14ac:dyDescent="0.25">
      <c r="A25" s="11">
        <v>671</v>
      </c>
      <c r="B25" s="12" t="s">
        <v>29</v>
      </c>
      <c r="C25" s="13"/>
      <c r="D25" s="13">
        <v>2</v>
      </c>
      <c r="E25" s="13"/>
      <c r="F25" s="13">
        <f t="shared" si="0"/>
        <v>2</v>
      </c>
      <c r="H25" s="15"/>
      <c r="I25" s="15"/>
      <c r="J25" s="13"/>
      <c r="K25" s="13">
        <f t="shared" si="1"/>
        <v>0</v>
      </c>
      <c r="M25" s="13"/>
      <c r="N25" s="13">
        <v>250</v>
      </c>
      <c r="O25" s="13"/>
      <c r="P25" s="13">
        <f t="shared" si="2"/>
        <v>250</v>
      </c>
      <c r="R25" s="13">
        <f t="shared" si="3"/>
        <v>0</v>
      </c>
      <c r="S25" s="13">
        <f t="shared" si="6"/>
        <v>250</v>
      </c>
      <c r="T25" s="13">
        <f t="shared" si="6"/>
        <v>0</v>
      </c>
      <c r="U25" s="14">
        <f t="shared" si="5"/>
        <v>250</v>
      </c>
    </row>
    <row r="26" spans="1:21" x14ac:dyDescent="0.25">
      <c r="A26" s="6"/>
      <c r="B26" s="12" t="s">
        <v>30</v>
      </c>
      <c r="C26" s="13">
        <f>SUM(C6:C25)</f>
        <v>6069</v>
      </c>
      <c r="D26" s="13">
        <f>SUM(D6:D25)</f>
        <v>9677</v>
      </c>
      <c r="E26" s="13">
        <f>SUM(E6:E25)</f>
        <v>158</v>
      </c>
      <c r="F26" s="13">
        <f>SUM(F6:F25)</f>
        <v>15904</v>
      </c>
      <c r="H26" s="18">
        <f>SUM(H6:H25)</f>
        <v>0</v>
      </c>
      <c r="I26" s="18">
        <f>SUM(I6:I25)</f>
        <v>5965.06</v>
      </c>
      <c r="J26" s="18">
        <f>SUM(J6:J25)</f>
        <v>0</v>
      </c>
      <c r="K26" s="13">
        <f t="shared" si="1"/>
        <v>5965.06</v>
      </c>
      <c r="M26" s="13"/>
      <c r="N26" s="13">
        <f>SUM(N6:N25)</f>
        <v>538163.59</v>
      </c>
      <c r="O26" s="13"/>
      <c r="P26" s="13">
        <f t="shared" si="2"/>
        <v>538163.59</v>
      </c>
      <c r="R26" s="19">
        <f>SUM(R6:R25)</f>
        <v>69034.875</v>
      </c>
      <c r="S26" s="19">
        <f t="shared" si="6"/>
        <v>544128.65</v>
      </c>
      <c r="T26" s="19">
        <f t="shared" si="6"/>
        <v>0</v>
      </c>
      <c r="U26" s="20">
        <f>SUM(U6:U25)</f>
        <v>613163.52499999991</v>
      </c>
    </row>
    <row r="27" spans="1:21" x14ac:dyDescent="0.25">
      <c r="N27" s="21"/>
      <c r="P27" s="21"/>
    </row>
    <row r="28" spans="1:21" x14ac:dyDescent="0.25">
      <c r="B28" s="4" t="s">
        <v>31</v>
      </c>
      <c r="C28">
        <f>91/8</f>
        <v>11.375</v>
      </c>
      <c r="D28" t="s">
        <v>32</v>
      </c>
      <c r="F28" s="22"/>
      <c r="G28" s="23"/>
      <c r="H28" s="23"/>
      <c r="I28" s="24"/>
    </row>
    <row r="29" spans="1:21" ht="45" x14ac:dyDescent="0.25">
      <c r="B29" s="4" t="s">
        <v>33</v>
      </c>
    </row>
  </sheetData>
  <mergeCells count="4">
    <mergeCell ref="C4:F4"/>
    <mergeCell ref="H4:K4"/>
    <mergeCell ref="M4:P4"/>
    <mergeCell ref="R4:U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selection activeCell="D44" sqref="D44"/>
    </sheetView>
  </sheetViews>
  <sheetFormatPr defaultRowHeight="15" x14ac:dyDescent="0.25"/>
  <cols>
    <col min="1" max="1" width="13.7109375" customWidth="1"/>
    <col min="2" max="2" width="34.5703125" bestFit="1" customWidth="1"/>
    <col min="3" max="3" width="19" bestFit="1" customWidth="1"/>
  </cols>
  <sheetData>
    <row r="1" spans="1:3" x14ac:dyDescent="0.25">
      <c r="A1" s="26" t="s">
        <v>34</v>
      </c>
      <c r="B1" s="32" t="s">
        <v>107</v>
      </c>
      <c r="C1" s="26" t="s">
        <v>35</v>
      </c>
    </row>
    <row r="2" spans="1:3" x14ac:dyDescent="0.25">
      <c r="A2" s="26" t="s">
        <v>36</v>
      </c>
      <c r="B2" s="26"/>
      <c r="C2" s="26"/>
    </row>
    <row r="3" spans="1:3" x14ac:dyDescent="0.25">
      <c r="A3" s="26"/>
      <c r="B3" s="26"/>
      <c r="C3" s="26" t="s">
        <v>37</v>
      </c>
    </row>
    <row r="4" spans="1:3" x14ac:dyDescent="0.25">
      <c r="A4" s="25" t="s">
        <v>38</v>
      </c>
      <c r="B4" s="25" t="s">
        <v>39</v>
      </c>
      <c r="C4" s="25" t="s">
        <v>40</v>
      </c>
    </row>
    <row r="5" spans="1:3" x14ac:dyDescent="0.25">
      <c r="A5" s="27" t="s">
        <v>41</v>
      </c>
      <c r="B5" s="27"/>
      <c r="C5" s="28">
        <v>69685.560000000012</v>
      </c>
    </row>
    <row r="6" spans="1:3" x14ac:dyDescent="0.25">
      <c r="A6" s="27" t="s">
        <v>42</v>
      </c>
      <c r="B6" s="27" t="s">
        <v>43</v>
      </c>
      <c r="C6" s="28">
        <v>17085.75</v>
      </c>
    </row>
    <row r="7" spans="1:3" x14ac:dyDescent="0.25">
      <c r="A7" s="27" t="s">
        <v>44</v>
      </c>
      <c r="B7" s="27" t="s">
        <v>45</v>
      </c>
      <c r="C7" s="28">
        <v>256.5</v>
      </c>
    </row>
    <row r="8" spans="1:3" x14ac:dyDescent="0.25">
      <c r="A8" s="27" t="s">
        <v>46</v>
      </c>
      <c r="B8" s="27" t="s">
        <v>47</v>
      </c>
      <c r="C8" s="28">
        <v>3809.5</v>
      </c>
    </row>
    <row r="9" spans="1:3" x14ac:dyDescent="0.25">
      <c r="A9" s="27" t="s">
        <v>48</v>
      </c>
      <c r="B9" s="27" t="s">
        <v>49</v>
      </c>
      <c r="C9" s="28">
        <v>1366.7999999999997</v>
      </c>
    </row>
    <row r="10" spans="1:3" x14ac:dyDescent="0.25">
      <c r="A10" s="27" t="s">
        <v>50</v>
      </c>
      <c r="B10" s="27" t="s">
        <v>51</v>
      </c>
      <c r="C10" s="28">
        <v>6137</v>
      </c>
    </row>
    <row r="11" spans="1:3" x14ac:dyDescent="0.25">
      <c r="A11" s="27" t="s">
        <v>52</v>
      </c>
      <c r="B11" s="27" t="s">
        <v>53</v>
      </c>
      <c r="C11" s="28">
        <v>38509.199999999997</v>
      </c>
    </row>
    <row r="12" spans="1:3" ht="165" x14ac:dyDescent="0.25">
      <c r="A12" s="27" t="s">
        <v>54</v>
      </c>
      <c r="B12" s="29" t="s">
        <v>55</v>
      </c>
      <c r="C12" s="28">
        <v>11420.739999999996</v>
      </c>
    </row>
    <row r="13" spans="1:3" x14ac:dyDescent="0.25">
      <c r="A13" s="27" t="s">
        <v>56</v>
      </c>
      <c r="B13" s="27" t="s">
        <v>57</v>
      </c>
      <c r="C13" s="28">
        <v>3742.1099999999988</v>
      </c>
    </row>
    <row r="14" spans="1:3" x14ac:dyDescent="0.25">
      <c r="A14" s="27" t="s">
        <v>58</v>
      </c>
      <c r="B14" s="27" t="s">
        <v>59</v>
      </c>
      <c r="C14" s="28">
        <v>740.99999999999977</v>
      </c>
    </row>
    <row r="15" spans="1:3" x14ac:dyDescent="0.25">
      <c r="A15" s="27" t="s">
        <v>60</v>
      </c>
      <c r="B15" s="27" t="s">
        <v>61</v>
      </c>
      <c r="C15" s="28">
        <v>1463.49</v>
      </c>
    </row>
    <row r="16" spans="1:3" x14ac:dyDescent="0.25">
      <c r="A16" s="27" t="s">
        <v>62</v>
      </c>
      <c r="B16" s="27" t="s">
        <v>63</v>
      </c>
      <c r="C16" s="28">
        <v>370.5</v>
      </c>
    </row>
    <row r="17" spans="1:3" x14ac:dyDescent="0.25">
      <c r="A17" s="27" t="s">
        <v>64</v>
      </c>
      <c r="B17" s="27" t="s">
        <v>65</v>
      </c>
      <c r="C17" s="28">
        <v>111.15</v>
      </c>
    </row>
    <row r="18" spans="1:3" x14ac:dyDescent="0.25">
      <c r="A18" s="27" t="s">
        <v>66</v>
      </c>
      <c r="B18" s="27" t="s">
        <v>67</v>
      </c>
      <c r="C18" s="28">
        <v>148.19999999999999</v>
      </c>
    </row>
    <row r="19" spans="1:3" x14ac:dyDescent="0.25">
      <c r="A19" s="27" t="s">
        <v>68</v>
      </c>
      <c r="B19" s="27" t="s">
        <v>69</v>
      </c>
      <c r="C19" s="28">
        <v>639.15000000000009</v>
      </c>
    </row>
    <row r="20" spans="1:3" x14ac:dyDescent="0.25">
      <c r="A20" s="27" t="s">
        <v>70</v>
      </c>
      <c r="B20" s="27" t="s">
        <v>71</v>
      </c>
      <c r="C20" s="28">
        <v>8355.92</v>
      </c>
    </row>
    <row r="21" spans="1:3" x14ac:dyDescent="0.25">
      <c r="A21" s="27" t="s">
        <v>72</v>
      </c>
      <c r="B21" s="27" t="s">
        <v>73</v>
      </c>
      <c r="C21" s="28">
        <v>1407.8999999999999</v>
      </c>
    </row>
    <row r="22" spans="1:3" x14ac:dyDescent="0.25">
      <c r="A22" s="27" t="s">
        <v>74</v>
      </c>
      <c r="B22" s="27" t="s">
        <v>75</v>
      </c>
      <c r="C22" s="28">
        <v>424023.8</v>
      </c>
    </row>
    <row r="23" spans="1:3" x14ac:dyDescent="0.25">
      <c r="A23" s="27" t="s">
        <v>76</v>
      </c>
      <c r="B23" s="27" t="s">
        <v>77</v>
      </c>
      <c r="C23" s="28">
        <v>38948.779999999984</v>
      </c>
    </row>
    <row r="24" spans="1:3" x14ac:dyDescent="0.25">
      <c r="A24" s="27" t="s">
        <v>78</v>
      </c>
      <c r="B24" s="27" t="s">
        <v>79</v>
      </c>
      <c r="C24" s="28">
        <v>6008.75</v>
      </c>
    </row>
    <row r="25" spans="1:3" x14ac:dyDescent="0.25">
      <c r="A25" s="27" t="s">
        <v>80</v>
      </c>
      <c r="B25" s="27" t="s">
        <v>81</v>
      </c>
      <c r="C25" s="28">
        <v>7153.5</v>
      </c>
    </row>
    <row r="26" spans="1:3" x14ac:dyDescent="0.25">
      <c r="A26" s="27" t="s">
        <v>82</v>
      </c>
      <c r="B26" s="27" t="s">
        <v>83</v>
      </c>
      <c r="C26" s="28">
        <v>20551.760000000006</v>
      </c>
    </row>
    <row r="27" spans="1:3" x14ac:dyDescent="0.25">
      <c r="A27" s="27" t="s">
        <v>84</v>
      </c>
      <c r="B27" s="27" t="s">
        <v>85</v>
      </c>
      <c r="C27" s="28">
        <v>6318.92</v>
      </c>
    </row>
    <row r="28" spans="1:3" x14ac:dyDescent="0.25">
      <c r="A28" s="27" t="s">
        <v>86</v>
      </c>
      <c r="B28" s="27" t="s">
        <v>87</v>
      </c>
      <c r="C28" s="28">
        <v>653.13</v>
      </c>
    </row>
    <row r="29" spans="1:3" x14ac:dyDescent="0.25">
      <c r="A29" s="27" t="s">
        <v>88</v>
      </c>
      <c r="B29" s="27" t="s">
        <v>89</v>
      </c>
      <c r="C29" s="28">
        <v>907.31000000000006</v>
      </c>
    </row>
    <row r="30" spans="1:3" x14ac:dyDescent="0.25">
      <c r="A30" s="27" t="s">
        <v>90</v>
      </c>
      <c r="B30" s="27" t="s">
        <v>91</v>
      </c>
      <c r="C30" s="28">
        <v>166.73000000000002</v>
      </c>
    </row>
    <row r="31" spans="1:3" x14ac:dyDescent="0.25">
      <c r="A31" s="27" t="s">
        <v>92</v>
      </c>
      <c r="B31" s="27" t="s">
        <v>93</v>
      </c>
      <c r="C31" s="28">
        <v>92.63</v>
      </c>
    </row>
    <row r="32" spans="1:3" x14ac:dyDescent="0.25">
      <c r="A32" s="27" t="s">
        <v>94</v>
      </c>
      <c r="B32" s="27" t="s">
        <v>95</v>
      </c>
      <c r="C32" s="28">
        <v>2760.2300000000005</v>
      </c>
    </row>
    <row r="33" spans="1:3" x14ac:dyDescent="0.25">
      <c r="A33" s="27" t="s">
        <v>96</v>
      </c>
      <c r="B33" s="27" t="s">
        <v>97</v>
      </c>
      <c r="C33" s="28">
        <v>19581.400000000001</v>
      </c>
    </row>
    <row r="34" spans="1:3" x14ac:dyDescent="0.25">
      <c r="A34" s="27" t="s">
        <v>98</v>
      </c>
      <c r="B34" s="27" t="s">
        <v>99</v>
      </c>
      <c r="C34" s="28">
        <v>2498.5</v>
      </c>
    </row>
    <row r="35" spans="1:3" x14ac:dyDescent="0.25">
      <c r="A35" s="27" t="s">
        <v>100</v>
      </c>
      <c r="B35" s="27" t="s">
        <v>101</v>
      </c>
      <c r="C35" s="28">
        <v>1322.4</v>
      </c>
    </row>
    <row r="36" spans="1:3" x14ac:dyDescent="0.25">
      <c r="A36" s="27" t="s">
        <v>102</v>
      </c>
      <c r="B36" s="27" t="s">
        <v>103</v>
      </c>
      <c r="C36" s="28">
        <v>237.5</v>
      </c>
    </row>
    <row r="37" spans="1:3" x14ac:dyDescent="0.25">
      <c r="A37" s="27" t="s">
        <v>104</v>
      </c>
      <c r="B37" s="27" t="s">
        <v>105</v>
      </c>
      <c r="C37" s="28">
        <v>10942.1</v>
      </c>
    </row>
    <row r="38" spans="1:3" x14ac:dyDescent="0.25">
      <c r="A38" s="30" t="s">
        <v>106</v>
      </c>
      <c r="B38" s="30"/>
      <c r="C38" s="31">
        <v>707417.91000000015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Biomeliorativna dela 2019</vt:lpstr>
      <vt:lpstr>GOZDNI SKLAD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 Danev</dc:creator>
  <cp:lastModifiedBy>Gregor Danev</cp:lastModifiedBy>
  <dcterms:created xsi:type="dcterms:W3CDTF">2020-03-05T12:52:25Z</dcterms:created>
  <dcterms:modified xsi:type="dcterms:W3CDTF">2020-03-05T12:54:56Z</dcterms:modified>
</cp:coreProperties>
</file>